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0730" windowHeight="11760"/>
  </bookViews>
  <sheets>
    <sheet name="ENTRATE" sheetId="2" r:id="rId1"/>
    <sheet name="USCITE" sheetId="3" r:id="rId2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Titles" localSheetId="0">ENTRATE!$1:$3</definedName>
    <definedName name="_xlnm.Print_Titles" localSheetId="1">USCITE!$1:$3</definedName>
  </definedNames>
  <calcPr calcId="145621"/>
</workbook>
</file>

<file path=xl/calcChain.xml><?xml version="1.0" encoding="utf-8"?>
<calcChain xmlns="http://schemas.openxmlformats.org/spreadsheetml/2006/main">
  <c r="E161" i="3" l="1"/>
  <c r="E52" i="3"/>
  <c r="E41" i="3"/>
  <c r="D41" i="3"/>
  <c r="E36" i="3"/>
  <c r="E13" i="3"/>
  <c r="E167" i="3" l="1"/>
  <c r="D167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D52" i="3"/>
  <c r="E49" i="3"/>
  <c r="D49" i="3"/>
  <c r="D36" i="3"/>
  <c r="E32" i="3"/>
  <c r="D32" i="3"/>
  <c r="E25" i="3"/>
  <c r="D25" i="3"/>
  <c r="E23" i="3"/>
  <c r="D23" i="3"/>
  <c r="E19" i="3"/>
  <c r="D19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D138" i="3" l="1"/>
  <c r="E138" i="3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  <c r="E176" i="3" l="1"/>
  <c r="E180" i="3" s="1"/>
  <c r="D176" i="3"/>
  <c r="D180" i="3" s="1"/>
  <c r="D167" i="2"/>
  <c r="D171" i="2" s="1"/>
  <c r="E167" i="2"/>
  <c r="E171" i="2" s="1"/>
</calcChain>
</file>

<file path=xl/sharedStrings.xml><?xml version="1.0" encoding="utf-8"?>
<sst xmlns="http://schemas.openxmlformats.org/spreadsheetml/2006/main" count="1011" uniqueCount="329">
  <si>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</si>
  <si>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</si>
  <si>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</si>
  <si>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</si>
  <si>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</si>
  <si>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</si>
  <si>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</si>
  <si>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</si>
  <si>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</si>
  <si>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</si>
  <si>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</si>
  <si>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</si>
  <si>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</si>
  <si>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</si>
  <si>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</si>
  <si>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</si>
  <si>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</si>
  <si>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</si>
  <si>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</si>
  <si>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</si>
  <si>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</si>
  <si>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</si>
  <si>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</si>
  <si>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</si>
  <si>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</si>
  <si>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</si>
  <si>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</si>
  <si>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</si>
  <si>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</si>
  <si>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</si>
  <si>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</si>
  <si>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</si>
  <si>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</si>
  <si>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</si>
  <si>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</si>
  <si>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</si>
  <si>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</si>
  <si>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</si>
  <si>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</si>
  <si>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</si>
  <si>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</si>
  <si>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</si>
  <si>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</si>
  <si>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</si>
  <si>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</si>
  <si>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</si>
  <si>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</si>
  <si>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</si>
  <si>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</si>
  <si>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</si>
  <si>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</si>
  <si>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</si>
  <si>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</si>
  <si>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</si>
  <si>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</si>
  <si>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</si>
  <si>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</si>
  <si>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</si>
  <si>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</si>
  <si>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</si>
  <si>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</si>
  <si>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</si>
  <si>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</si>
  <si>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</si>
  <si>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</si>
  <si>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</si>
  <si>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</si>
  <si>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</si>
  <si>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</si>
  <si>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</si>
  <si>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</si>
  <si>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</si>
  <si>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</si>
  <si>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</si>
  <si>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</si>
  <si>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</si>
  <si>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</si>
  <si>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</si>
  <si>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</si>
  <si>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</si>
  <si>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</si>
  <si>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</si>
  <si>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</si>
  <si>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</si>
  <si>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</si>
  <si>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</si>
  <si>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</si>
  <si>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</si>
  <si>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</si>
  <si>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</si>
  <si>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</si>
  <si>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</si>
  <si>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</si>
  <si>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</si>
  <si>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</si>
  <si>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</si>
  <si>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</si>
  <si>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</si>
  <si>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</si>
  <si>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</si>
  <si>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</si>
  <si>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</si>
  <si>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</si>
  <si>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</si>
  <si>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</si>
  <si>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</si>
  <si>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</si>
  <si>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</si>
  <si>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</si>
  <si>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</si>
  <si>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</si>
  <si>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</si>
  <si>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</si>
  <si>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</si>
  <si>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</si>
  <si>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</si>
  <si>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</si>
  <si>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</si>
  <si>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</si>
  <si>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</si>
  <si>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</si>
  <si>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</si>
  <si>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</si>
  <si>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</si>
  <si>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</si>
  <si>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</si>
  <si>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</si>
  <si>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</si>
  <si>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</si>
  <si>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</si>
  <si>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</si>
  <si>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</si>
  <si>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</si>
  <si>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</si>
  <si>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</si>
  <si>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</si>
  <si>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</si>
  <si>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</si>
  <si>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</si>
  <si>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</si>
  <si>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</si>
  <si>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</si>
  <si>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</si>
  <si>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</si>
  <si>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</si>
  <si>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</si>
  <si>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</si>
  <si>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</si>
  <si>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</si>
  <si>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</si>
  <si>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</si>
  <si>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</si>
  <si>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</si>
  <si>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</si>
  <si>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</si>
  <si>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</si>
  <si>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</si>
  <si>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</si>
  <si>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</si>
  <si>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</si>
  <si>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</si>
  <si>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</si>
  <si>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</si>
  <si>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</si>
  <si>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</si>
  <si>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</si>
  <si>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</si>
  <si>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</si>
  <si>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</si>
  <si>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</si>
  <si>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</si>
  <si>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</si>
  <si>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</si>
  <si>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</si>
  <si>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</si>
  <si>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</si>
  <si>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</si>
  <si>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</si>
  <si>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</si>
  <si>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</si>
  <si>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</si>
  <si>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</si>
  <si>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</si>
  <si>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</si>
  <si>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</si>
  <si>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</si>
  <si>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</si>
  <si>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</si>
  <si>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</si>
  <si>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</si>
  <si>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</si>
  <si>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</si>
  <si>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</si>
  <si>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</si>
  <si>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</si>
  <si>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</si>
  <si>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</si>
  <si>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</si>
  <si>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</si>
  <si>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</si>
  <si>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</si>
  <si>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</si>
  <si>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</si>
  <si>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</si>
  <si>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</si>
  <si>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</si>
  <si>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</si>
  <si>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</si>
  <si>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</si>
  <si>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</si>
  <si>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</si>
  <si>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</si>
  <si>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</si>
  <si>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</si>
  <si>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</si>
  <si>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</si>
  <si>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</si>
  <si>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</si>
  <si>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</si>
  <si>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</si>
  <si>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</si>
  <si>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</si>
  <si>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</si>
  <si>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</si>
  <si>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</si>
  <si>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</si>
  <si>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</si>
  <si>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</si>
  <si>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</si>
  <si>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</si>
  <si>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</si>
  <si>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</si>
  <si>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</si>
  <si>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</si>
  <si>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</si>
  <si>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</si>
  <si>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</si>
  <si>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</si>
  <si>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</si>
  <si>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</si>
  <si>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</si>
  <si>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</si>
  <si>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</si>
  <si>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</si>
  <si>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</si>
  <si>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</si>
  <si>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</si>
  <si>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</si>
  <si>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</si>
  <si>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</si>
  <si>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</si>
  <si>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</si>
  <si>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</si>
  <si>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</si>
  <si>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</si>
  <si>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</si>
  <si>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</si>
  <si>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</si>
  <si>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</si>
  <si>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</si>
  <si>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</si>
  <si>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</si>
  <si>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</si>
  <si>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</si>
  <si>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</si>
  <si>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</si>
  <si>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</si>
  <si>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</si>
  <si>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</si>
  <si>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</si>
  <si>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</si>
  <si>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</si>
  <si>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</si>
  <si>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</si>
  <si>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</si>
  <si>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</si>
  <si>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</si>
  <si>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</si>
  <si>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</si>
  <si>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</si>
  <si>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</si>
  <si>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</si>
  <si>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</si>
  <si>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</si>
  <si>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</si>
  <si>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</si>
  <si>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</si>
  <si>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</si>
  <si>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</si>
  <si>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</si>
  <si>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</si>
  <si>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</si>
  <si>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</si>
  <si>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</si>
  <si>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</si>
  <si>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</si>
  <si>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</si>
  <si>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</si>
  <si>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</si>
  <si>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</si>
  <si>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</si>
  <si>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</si>
  <si>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</si>
  <si>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</si>
  <si>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</si>
  <si>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</si>
  <si>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</si>
  <si>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</si>
  <si>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</si>
  <si>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</si>
  <si>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</si>
  <si>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</si>
  <si>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</si>
  <si>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</si>
  <si>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</si>
  <si>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</si>
  <si>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</si>
  <si>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</si>
  <si>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</si>
  <si>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</si>
  <si>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</si>
  <si>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</si>
  <si>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</si>
  <si>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</si>
  <si>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</si>
  <si>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</si>
  <si>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Totale Ente</t>
  </si>
  <si>
    <t>Conto Consuntivo 
2021 
Uscite</t>
  </si>
  <si>
    <t>Conto Consuntivo 
2021 
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</si>
</sst>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17" fillId="2" borderId="5" xfId="0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/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21" style="1" customWidth="1"/>
    <col min="5" max="5" width="19.57031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9" t="s">
        <v>0</v>
      </c>
      <c r="B1" s="39"/>
      <c r="C1" s="39"/>
      <c r="D1" s="39"/>
      <c r="E1" s="39"/>
    </row>
    <row r="2" spans="1:5" ht="89.25" customHeight="1" x14ac:dyDescent="0.25">
      <c r="A2" s="36" t="s">
        <v>1</v>
      </c>
      <c r="B2" s="37"/>
      <c r="C2" s="38"/>
      <c r="D2" s="34" t="s">
        <v>328</v>
      </c>
      <c r="E2" s="35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245751877.77999994</v>
      </c>
      <c r="E16" s="20">
        <f>E17</f>
        <v>245541120.44999999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245751877.77999994</v>
      </c>
      <c r="E17" s="12">
        <f>E18+E19+E20+E21+E22</f>
        <v>245541120.44999999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227811983.73999995</v>
      </c>
      <c r="E18" s="16">
        <v>225542807.15000001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>
        <v>0</v>
      </c>
      <c r="E19" s="16">
        <v>0</v>
      </c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214563.97999999998</v>
      </c>
      <c r="E20" s="16">
        <v>284737.71000000002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58853.8</v>
      </c>
      <c r="E21" s="16">
        <v>113356.51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17666476.259999998</v>
      </c>
      <c r="E22" s="16">
        <v>19600219.079999998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35144727.230000004</v>
      </c>
      <c r="E23" s="22">
        <f>E24+E28+E33+E37+E42</f>
        <v>35595576.920000002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8239567.6200000001</v>
      </c>
      <c r="E24" s="12">
        <f>E25+E26+E27</f>
        <v>7776546.2999999998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71721.73</v>
      </c>
      <c r="E25" s="29">
        <v>109678.69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6850700.0699999994</v>
      </c>
      <c r="E26" s="29">
        <v>6439231.3699999992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1317145.82</v>
      </c>
      <c r="E27" s="16">
        <v>1227636.24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>
        <v>0</v>
      </c>
      <c r="E29" s="16">
        <v>0</v>
      </c>
    </row>
    <row r="30" spans="1:12" ht="25.5" x14ac:dyDescent="0.25">
      <c r="A30" s="13" t="s">
        <v>7</v>
      </c>
      <c r="B30" s="14" t="s">
        <v>12</v>
      </c>
      <c r="C30" s="15" t="s">
        <v>36</v>
      </c>
      <c r="D30" s="16">
        <v>0</v>
      </c>
      <c r="E30" s="16">
        <v>0</v>
      </c>
    </row>
    <row r="31" spans="1:12" ht="25.5" x14ac:dyDescent="0.25">
      <c r="A31" s="13" t="s">
        <v>7</v>
      </c>
      <c r="B31" s="14" t="s">
        <v>12</v>
      </c>
      <c r="C31" s="15" t="s">
        <v>37</v>
      </c>
      <c r="D31" s="16">
        <v>0</v>
      </c>
      <c r="E31" s="16">
        <v>0</v>
      </c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>
        <v>0</v>
      </c>
      <c r="E32" s="16">
        <v>0</v>
      </c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16619299.75</v>
      </c>
      <c r="E33" s="12">
        <f>E34+E35+E36</f>
        <v>16619299.75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>
        <v>0</v>
      </c>
      <c r="E34" s="16">
        <v>0</v>
      </c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24590.28</v>
      </c>
      <c r="E35" s="16">
        <v>24590.28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16594709.470000001</v>
      </c>
      <c r="E36" s="16">
        <v>16594709.470000001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2536172.7599999998</v>
      </c>
      <c r="E37" s="12">
        <f>E38+E39+E40+E41</f>
        <v>2536172.7599999998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>
        <v>0</v>
      </c>
      <c r="E38" s="16">
        <v>0</v>
      </c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2536172.7599999998</v>
      </c>
      <c r="E39" s="16">
        <v>2536172.7599999998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7749687.1000000006</v>
      </c>
      <c r="E42" s="12">
        <f>E43+E44+E45</f>
        <v>8663558.1099999994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475221</v>
      </c>
      <c r="E43" s="16">
        <v>475221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5918051.9700000007</v>
      </c>
      <c r="E44" s="16">
        <v>6851437.7300000004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1356414.13</v>
      </c>
      <c r="E45" s="16">
        <v>1336899.3799999999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13750000</v>
      </c>
      <c r="E46" s="20">
        <f>E47+E50+E61+E76+E80</f>
        <v>23750000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13750000</v>
      </c>
      <c r="E50" s="12">
        <f>E51+E52+E53+E54+E55+E56+E57+E58+E59+E60</f>
        <v>23750000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13750000</v>
      </c>
      <c r="E51" s="16">
        <v>23750000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/>
      <c r="E71" s="16"/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0</v>
      </c>
      <c r="E76" s="12">
        <f>E77+E78+E79</f>
        <v>0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/>
      <c r="E77" s="16"/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0</v>
      </c>
      <c r="E79" s="16">
        <v>0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/>
      <c r="E84" s="16"/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1515439.0299999998</v>
      </c>
      <c r="E85" s="20">
        <f>E86+E91+E102+E118</f>
        <v>4192782.9299999997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40000</v>
      </c>
      <c r="E86" s="12">
        <f>E87+E88+E89+E90</f>
        <v>40000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>
        <v>40000</v>
      </c>
      <c r="E87" s="16">
        <v>40000</v>
      </c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/>
      <c r="E99" s="16"/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1475439.0299999998</v>
      </c>
      <c r="E102" s="12">
        <f>SUM(E103:E117)</f>
        <v>4152782.9299999997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>
        <v>0</v>
      </c>
      <c r="E103" s="16">
        <v>0</v>
      </c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402622.36</v>
      </c>
      <c r="E104" s="16">
        <v>402622.36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29">
        <v>1072816.67</v>
      </c>
      <c r="E105" s="29">
        <v>3750160.57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/>
      <c r="E134" s="16">
        <v>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89675483.74000001</v>
      </c>
      <c r="E151" s="20">
        <f>E152+E158</f>
        <v>89845160.400000006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55332933.030000001</v>
      </c>
      <c r="E152" s="12">
        <f>SUM(E153:E157)</f>
        <v>55502609.690000005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8997116.3600000013</v>
      </c>
      <c r="E153" s="16">
        <v>8998350.4600000009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45446941.920000002</v>
      </c>
      <c r="E154" s="16">
        <v>45431455.920000002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64130.13</v>
      </c>
      <c r="E155" s="16">
        <v>64130.13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>
        <v>0</v>
      </c>
      <c r="E156" s="16">
        <v>0</v>
      </c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824744.62000000011</v>
      </c>
      <c r="E157" s="16">
        <v>1008673.18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34342550.710000001</v>
      </c>
      <c r="E158" s="12">
        <f>SUM(E159:E164)</f>
        <v>34342550.710000001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>
        <v>0</v>
      </c>
      <c r="E159" s="16">
        <v>0</v>
      </c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9738956.3300000001</v>
      </c>
      <c r="E160" s="16">
        <v>9738956.3300000001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24568295.190000001</v>
      </c>
      <c r="E161" s="16">
        <v>24568295.190000001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35299.19</v>
      </c>
      <c r="E162" s="16">
        <v>35299.19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>
        <v>0</v>
      </c>
      <c r="E163" s="16">
        <v>0</v>
      </c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0</v>
      </c>
      <c r="E164" s="26">
        <v>0</v>
      </c>
    </row>
    <row r="166" spans="1:5" x14ac:dyDescent="0.25">
      <c r="C166" s="31"/>
      <c r="D166" s="30"/>
      <c r="E166" s="30"/>
    </row>
    <row r="167" spans="1:5" x14ac:dyDescent="0.25">
      <c r="C167" s="32" t="s">
        <v>326</v>
      </c>
      <c r="D167" s="33">
        <f>D4+D16+D23+D46+D85+D126+D145+D148+D151</f>
        <v>385837527.77999991</v>
      </c>
      <c r="E167" s="33">
        <f>E4+E16+E23+E46+E85+E126+E145+E148+E151</f>
        <v>398924640.70000005</v>
      </c>
    </row>
    <row r="168" spans="1:5" x14ac:dyDescent="0.25">
      <c r="D168" s="28"/>
      <c r="E168" s="28"/>
    </row>
    <row r="169" spans="1:5" x14ac:dyDescent="0.25">
      <c r="D169" s="28">
        <v>385837527.77999997</v>
      </c>
      <c r="E169" s="28">
        <v>398924640.69999999</v>
      </c>
    </row>
    <row r="171" spans="1:5" x14ac:dyDescent="0.25">
      <c r="D171" s="28">
        <f>D167-D169</f>
        <v>0</v>
      </c>
      <c r="E171" s="28">
        <f>E167-E169</f>
        <v>0</v>
      </c>
    </row>
  </sheetData>
  <autoFilter ref="A3:E164"/>
  <printOptions horizontalCentered="1"/>
  <pageMargins left="0.23622047244094491" right="0.23622047244094491" top="0.15748031496062992" bottom="0.31496062992125984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2" workbookViewId="0">
      <selection activeCell="C2" sqref="C2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20.28515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9" t="s">
        <v>0</v>
      </c>
      <c r="B1" s="39"/>
      <c r="C1" s="39"/>
      <c r="D1" s="39"/>
      <c r="E1" s="39"/>
    </row>
    <row r="2" spans="1:5" ht="81" customHeight="1" x14ac:dyDescent="0.25">
      <c r="A2" s="36" t="s">
        <v>1</v>
      </c>
      <c r="B2" s="37"/>
      <c r="C2" s="38"/>
      <c r="D2" s="34" t="s">
        <v>327</v>
      </c>
      <c r="E2" s="35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237948428.44999996</v>
      </c>
      <c r="E4" s="20">
        <f>E5+E8+E10+E13+E19+E23+E25+E32+E36+E41</f>
        <v>219026001.75999996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151690269.32999998</v>
      </c>
      <c r="E5" s="12">
        <f>E6+E7</f>
        <v>147082584.58999997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110083067.78999999</v>
      </c>
      <c r="E6" s="16">
        <v>109123306.03999998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41607201.539999992</v>
      </c>
      <c r="E7" s="16">
        <v>37959278.549999997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12657405.18</v>
      </c>
      <c r="E8" s="12">
        <f>E9</f>
        <v>11430861.17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12657405.18</v>
      </c>
      <c r="E9" s="16">
        <v>11430861.17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50775523.549999997</v>
      </c>
      <c r="E10" s="12">
        <f>E11+E12</f>
        <v>49448526.229999989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7084076.7799999993</v>
      </c>
      <c r="E11" s="16">
        <v>6931947.9299999997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43691446.769999996</v>
      </c>
      <c r="E12" s="16">
        <v>42516578.29999999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4331725.3899999997</v>
      </c>
      <c r="E13" s="12">
        <f>E14+E15+E16+E17+E18</f>
        <v>5242096.97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1904071.75</v>
      </c>
      <c r="E14" s="16">
        <v>1904071.75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703106.6399999999</v>
      </c>
      <c r="E15" s="16">
        <v>615480.22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1724547</v>
      </c>
      <c r="E16" s="16">
        <v>2722545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16">
        <v>0</v>
      </c>
      <c r="E21" s="16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5183.3500000000004</v>
      </c>
      <c r="E25" s="12">
        <f>E26+E27+E28+E29+E30+E31</f>
        <v>5097.9399999999996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0</v>
      </c>
      <c r="E30" s="16">
        <v>0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>
        <v>5183.3500000000004</v>
      </c>
      <c r="E31" s="16">
        <v>5097.9399999999996</v>
      </c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3437.26</v>
      </c>
      <c r="E32" s="12">
        <f>E33+E34+E35</f>
        <v>3437.26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3437.26</v>
      </c>
      <c r="E34" s="16">
        <v>3437.26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3893487.2900000005</v>
      </c>
      <c r="E36" s="12">
        <f>E37+E38+E39+E40</f>
        <v>3463144.24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2122036.2200000002</v>
      </c>
      <c r="E37" s="16">
        <v>1691693.17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>
        <v>0</v>
      </c>
      <c r="E38" s="16">
        <v>0</v>
      </c>
    </row>
    <row r="39" spans="1:5" x14ac:dyDescent="0.25">
      <c r="A39" s="13" t="s">
        <v>166</v>
      </c>
      <c r="B39" s="14" t="s">
        <v>12</v>
      </c>
      <c r="C39" s="15" t="s">
        <v>199</v>
      </c>
      <c r="D39" s="16">
        <v>43041.72</v>
      </c>
      <c r="E39" s="16">
        <v>43041.72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1728409.35</v>
      </c>
      <c r="E40" s="16">
        <v>1728409.35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D42+D43+D44+D45+D46+D47</f>
        <v>14591397.100000001</v>
      </c>
      <c r="E41" s="12">
        <f>E42+E43+E44+E45+E46+E47</f>
        <v>2350253.3600000003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12216221.100000001</v>
      </c>
      <c r="E42" s="29">
        <v>0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>
        <v>0</v>
      </c>
      <c r="E43" s="16">
        <v>0</v>
      </c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414644</v>
      </c>
      <c r="E44" s="16">
        <v>394895.97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1198714.92</v>
      </c>
      <c r="E45" s="16">
        <v>1193540.31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137680.56</v>
      </c>
      <c r="E46" s="16">
        <v>137680.56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624136.52</v>
      </c>
      <c r="E47" s="16">
        <v>624136.52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32480437.559999995</v>
      </c>
      <c r="E48" s="20">
        <f>E49+E52+E59+E91</f>
        <v>47313091.149999999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32480437.559999995</v>
      </c>
      <c r="E52" s="12">
        <f>E53+E54+E55+E56+E57+E58</f>
        <v>47313091.149999999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31694798.399999995</v>
      </c>
      <c r="E53" s="16">
        <v>45376758.649999999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>
        <v>0</v>
      </c>
      <c r="E54" s="16">
        <v>0</v>
      </c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785639.15999999992</v>
      </c>
      <c r="E55" s="16">
        <v>1936332.4999999998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>
        <v>0</v>
      </c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76173</v>
      </c>
      <c r="E97" s="20">
        <f>E98+E103+E114+E130</f>
        <v>76013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0</v>
      </c>
      <c r="E98" s="12">
        <f>SUM(E99:E102)</f>
        <v>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/>
      <c r="E99" s="16"/>
    </row>
    <row r="100" spans="1:5" x14ac:dyDescent="0.25">
      <c r="A100" s="13" t="s">
        <v>166</v>
      </c>
      <c r="B100" s="14" t="s">
        <v>12</v>
      </c>
      <c r="C100" s="15" t="s">
        <v>257</v>
      </c>
      <c r="D100" s="16">
        <v>0</v>
      </c>
      <c r="E100" s="16">
        <v>0</v>
      </c>
    </row>
    <row r="101" spans="1:5" x14ac:dyDescent="0.25">
      <c r="A101" s="13" t="s">
        <v>166</v>
      </c>
      <c r="B101" s="14" t="s">
        <v>12</v>
      </c>
      <c r="C101" s="15" t="s">
        <v>258</v>
      </c>
      <c r="D101" s="16">
        <v>0</v>
      </c>
      <c r="E101" s="16"/>
    </row>
    <row r="102" spans="1:5" x14ac:dyDescent="0.25">
      <c r="A102" s="13" t="s">
        <v>166</v>
      </c>
      <c r="B102" s="14" t="s">
        <v>12</v>
      </c>
      <c r="C102" s="15" t="s">
        <v>259</v>
      </c>
      <c r="D102" s="16">
        <v>0</v>
      </c>
      <c r="E102" s="16">
        <v>0</v>
      </c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/>
      <c r="E106" s="16"/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76173</v>
      </c>
      <c r="E114" s="12">
        <f>SUM(E115:E129)</f>
        <v>76013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>
        <v>76173</v>
      </c>
      <c r="E116" s="16">
        <v>76013</v>
      </c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89675483.719999999</v>
      </c>
      <c r="E160" s="20">
        <f>E161+E167</f>
        <v>80462915.320000008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55332933.030000001</v>
      </c>
      <c r="E161" s="12">
        <f>SUM(E162:E166)</f>
        <v>49291984.780000001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8997116.3600000013</v>
      </c>
      <c r="E162" s="16">
        <v>8833174.6300000008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45446941.920000002</v>
      </c>
      <c r="E163" s="16">
        <v>39582705.450000003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64130.13</v>
      </c>
      <c r="E164" s="16">
        <v>57780.22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>
        <v>0</v>
      </c>
      <c r="E165" s="16">
        <v>0</v>
      </c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824744.62000000011</v>
      </c>
      <c r="E166" s="16">
        <v>818324.47999999998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34342550.689999998</v>
      </c>
      <c r="E167" s="12">
        <f>SUM(E168:E173)</f>
        <v>31170930.540000003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14754257.140000001</v>
      </c>
      <c r="E169" s="16">
        <v>14478151.07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19552994.359999999</v>
      </c>
      <c r="E170" s="16">
        <v>16652026.050000001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35299.19</v>
      </c>
      <c r="E171" s="16">
        <v>40753.42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>
        <v>0</v>
      </c>
      <c r="E172" s="16">
        <v>0</v>
      </c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0</v>
      </c>
      <c r="E173" s="26">
        <v>0</v>
      </c>
    </row>
    <row r="175" spans="1:5" x14ac:dyDescent="0.25">
      <c r="C175" s="31"/>
      <c r="D175" s="30"/>
      <c r="E175" s="30"/>
    </row>
    <row r="176" spans="1:5" x14ac:dyDescent="0.25">
      <c r="C176" s="32" t="s">
        <v>326</v>
      </c>
      <c r="D176" s="33">
        <f>D4+D48+D97+D138+D154+D157+D160</f>
        <v>360180522.7299999</v>
      </c>
      <c r="E176" s="33">
        <f>E4+E48+E97+E138+E154+E157+E160</f>
        <v>346878021.22999996</v>
      </c>
    </row>
    <row r="177" spans="4:6" x14ac:dyDescent="0.25">
      <c r="D177" s="28"/>
      <c r="E177" s="28"/>
    </row>
    <row r="178" spans="4:6" x14ac:dyDescent="0.25">
      <c r="D178" s="1">
        <v>360180522.73000002</v>
      </c>
      <c r="E178" s="1">
        <v>346878021.23000002</v>
      </c>
    </row>
    <row r="179" spans="4:6" x14ac:dyDescent="0.25">
      <c r="D179" s="28"/>
      <c r="E179" s="28"/>
      <c r="F179" s="28"/>
    </row>
    <row r="180" spans="4:6" x14ac:dyDescent="0.25">
      <c r="D180" s="28">
        <f>D176-D178</f>
        <v>0</v>
      </c>
      <c r="E180" s="28">
        <f>E176-E178</f>
        <v>0</v>
      </c>
    </row>
  </sheetData>
  <autoFilter ref="A3:E173"/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ENTRATE!Titoli_stampa</vt:lpstr>
      <vt:lpstr>USCITE!Titoli_stampa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2021-07-28T13:27:01Z</cp:lastPrinted>
  <dcterms:created xsi:type="dcterms:W3CDTF">2016-02-01T10:51:47Z</dcterms:created>
  <dcterms:modified xsi:type="dcterms:W3CDTF">2022-07-28T10:08:13Z</dcterms:modified>
</cp:coreProperties>
</file>